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AA21" i="1"/>
  <c r="Z21" i="1"/>
  <c r="Y21" i="1"/>
  <c r="X21" i="1"/>
  <c r="W21" i="1"/>
  <c r="V21" i="1"/>
  <c r="AB21" i="1" s="1"/>
  <c r="U21" i="1"/>
  <c r="L21" i="1"/>
  <c r="AA20" i="1"/>
  <c r="Z20" i="1"/>
  <c r="Y20" i="1"/>
  <c r="X20" i="1"/>
  <c r="W20" i="1"/>
  <c r="V20" i="1"/>
  <c r="U20" i="1"/>
  <c r="L20" i="1"/>
  <c r="AA19" i="1"/>
  <c r="Z19" i="1"/>
  <c r="Y19" i="1"/>
  <c r="X19" i="1"/>
  <c r="W19" i="1"/>
  <c r="V19" i="1"/>
  <c r="U19" i="1"/>
  <c r="L19" i="1"/>
  <c r="AA18" i="1"/>
  <c r="Z18" i="1"/>
  <c r="Y18" i="1"/>
  <c r="X18" i="1"/>
  <c r="W18" i="1"/>
  <c r="V18" i="1"/>
  <c r="U18" i="1"/>
  <c r="L18" i="1"/>
  <c r="AA17" i="1"/>
  <c r="Z17" i="1"/>
  <c r="Y17" i="1"/>
  <c r="X17" i="1"/>
  <c r="W17" i="1"/>
  <c r="V17" i="1"/>
  <c r="U17" i="1"/>
  <c r="L17" i="1"/>
  <c r="AA16" i="1"/>
  <c r="Z16" i="1"/>
  <c r="Y16" i="1"/>
  <c r="X16" i="1"/>
  <c r="W16" i="1"/>
  <c r="V16" i="1"/>
  <c r="U16" i="1"/>
  <c r="L16" i="1"/>
  <c r="S22" i="1"/>
  <c r="R22" i="1"/>
  <c r="Q22" i="1"/>
  <c r="P22" i="1"/>
  <c r="O22" i="1"/>
  <c r="N22" i="1"/>
  <c r="M22" i="1"/>
  <c r="K22" i="1"/>
  <c r="J22" i="1"/>
  <c r="I22" i="1"/>
  <c r="F22" i="1"/>
  <c r="AA15" i="1"/>
  <c r="Z15" i="1"/>
  <c r="Y15" i="1"/>
  <c r="W15" i="1"/>
  <c r="U15" i="1"/>
  <c r="L15" i="1"/>
  <c r="X14" i="1"/>
  <c r="W14" i="1"/>
  <c r="U14" i="1"/>
  <c r="L14" i="1"/>
  <c r="AB14" i="1" s="1"/>
  <c r="X13" i="1"/>
  <c r="W13" i="1"/>
  <c r="U13" i="1"/>
  <c r="L13" i="1"/>
  <c r="AB13" i="1" s="1"/>
  <c r="Z12" i="1"/>
  <c r="Y12" i="1"/>
  <c r="W12" i="1"/>
  <c r="V12" i="1"/>
  <c r="U12" i="1"/>
  <c r="L12" i="1"/>
  <c r="AB12" i="1" s="1"/>
  <c r="Z11" i="1"/>
  <c r="Y11" i="1"/>
  <c r="W11" i="1"/>
  <c r="V11" i="1"/>
  <c r="U11" i="1"/>
  <c r="L11" i="1"/>
  <c r="Z10" i="1"/>
  <c r="Z22" i="1" s="1"/>
  <c r="X10" i="1"/>
  <c r="L10" i="1"/>
  <c r="W8" i="1"/>
  <c r="H8" i="1"/>
  <c r="H22" i="1" s="1"/>
  <c r="G8" i="1"/>
  <c r="G22" i="1" s="1"/>
  <c r="E8" i="1"/>
  <c r="U8" i="1" s="1"/>
  <c r="Y7" i="1"/>
  <c r="W7" i="1"/>
  <c r="U7" i="1"/>
  <c r="AB7" i="1"/>
  <c r="L7" i="1"/>
  <c r="X6" i="1"/>
  <c r="W6" i="1"/>
  <c r="U6" i="1"/>
  <c r="L6" i="1"/>
  <c r="AB6" i="1" s="1"/>
  <c r="X5" i="1"/>
  <c r="W5" i="1"/>
  <c r="U5" i="1"/>
  <c r="T5" i="1"/>
  <c r="L5" i="1"/>
  <c r="AB5" i="1" s="1"/>
  <c r="AB15" i="1" l="1"/>
  <c r="AB17" i="1"/>
  <c r="AB16" i="1"/>
  <c r="AB10" i="1"/>
  <c r="AB11" i="1"/>
  <c r="AB19" i="1"/>
  <c r="AB18" i="1"/>
  <c r="AB20" i="1"/>
  <c r="L8" i="1"/>
  <c r="AB8" i="1" s="1"/>
  <c r="AB22" i="1" s="1"/>
  <c r="X8" i="1"/>
  <c r="W22" i="1"/>
  <c r="E22" i="1"/>
  <c r="U22" i="1"/>
  <c r="X22" i="1"/>
  <c r="AA22" i="1"/>
  <c r="V22" i="1"/>
  <c r="Y22" i="1"/>
  <c r="T22" i="1"/>
  <c r="L22" i="1" l="1"/>
</calcChain>
</file>

<file path=xl/comments1.xml><?xml version="1.0" encoding="utf-8"?>
<comments xmlns="http://schemas.openxmlformats.org/spreadsheetml/2006/main">
  <authors>
    <author>4949702788</author>
  </authors>
  <commentList>
    <comment ref="E7" authorId="0">
      <text>
        <r>
          <rPr>
            <sz val="11"/>
            <color indexed="8"/>
            <rFont val="宋体"/>
            <charset val="134"/>
            <scheme val="minor"/>
          </rPr>
          <t xml:space="preserve">喜剧之王: 石灰岩
</t>
        </r>
      </text>
    </comment>
  </commentList>
</comments>
</file>

<file path=xl/sharedStrings.xml><?xml version="1.0" encoding="utf-8"?>
<sst xmlns="http://schemas.openxmlformats.org/spreadsheetml/2006/main" count="76" uniqueCount="55">
  <si>
    <t>单位：吨</t>
  </si>
  <si>
    <t>序号</t>
  </si>
  <si>
    <t>项目名称</t>
  </si>
  <si>
    <t>标  段</t>
  </si>
  <si>
    <t>至12月底总需求（碎石规格mm）</t>
  </si>
  <si>
    <t>现有库存（碎石规格mm）</t>
  </si>
  <si>
    <t>0-2.36</t>
  </si>
  <si>
    <t>2.36-4.75</t>
  </si>
  <si>
    <t>4.75-9.5</t>
  </si>
  <si>
    <t>9.5-13.2</t>
  </si>
  <si>
    <t>9.5-16</t>
  </si>
  <si>
    <t>16-19</t>
  </si>
  <si>
    <t>19-31.5</t>
  </si>
  <si>
    <t>小计</t>
  </si>
  <si>
    <t>路面1标</t>
  </si>
  <si>
    <t>路面2标</t>
  </si>
  <si>
    <t>路面3标</t>
  </si>
  <si>
    <t>路面4标</t>
  </si>
  <si>
    <t>路面5标</t>
  </si>
  <si>
    <t>路面标</t>
  </si>
  <si>
    <t>1标</t>
  </si>
  <si>
    <t>2标</t>
  </si>
  <si>
    <t>环岛旅游公路</t>
  </si>
  <si>
    <t>1工区</t>
  </si>
  <si>
    <t>2工区</t>
  </si>
  <si>
    <t>3工区</t>
  </si>
  <si>
    <t>4工区</t>
  </si>
  <si>
    <t>5工区</t>
  </si>
  <si>
    <t>6工区</t>
  </si>
  <si>
    <t>合       计</t>
  </si>
  <si>
    <t>填表日期：2022年10月2日</t>
    <phoneticPr fontId="7" type="noConversion"/>
  </si>
  <si>
    <t>建设地点</t>
    <phoneticPr fontId="7" type="noConversion"/>
  </si>
  <si>
    <t>海口</t>
    <phoneticPr fontId="7" type="noConversion"/>
  </si>
  <si>
    <t>文昌</t>
    <phoneticPr fontId="7" type="noConversion"/>
  </si>
  <si>
    <t>乐东</t>
    <phoneticPr fontId="7" type="noConversion"/>
  </si>
  <si>
    <t>海口</t>
    <phoneticPr fontId="7" type="noConversion"/>
  </si>
  <si>
    <t>澄迈</t>
    <phoneticPr fontId="7" type="noConversion"/>
  </si>
  <si>
    <t>临高</t>
    <phoneticPr fontId="7" type="noConversion"/>
  </si>
  <si>
    <t>海南省公路工程沥青路面玄武岩碎石需求表</t>
    <phoneticPr fontId="7" type="noConversion"/>
  </si>
  <si>
    <t>文昌</t>
  </si>
  <si>
    <t>万宁、陵水</t>
  </si>
  <si>
    <t>乐东、东方</t>
  </si>
  <si>
    <t>昌江</t>
  </si>
  <si>
    <t>儋州</t>
  </si>
  <si>
    <t>临高、澄迈</t>
  </si>
  <si>
    <t>国道G360文昌至临高公路</t>
    <phoneticPr fontId="7" type="noConversion"/>
  </si>
  <si>
    <t>G15沈海高速海口段工程</t>
    <phoneticPr fontId="7" type="noConversion"/>
  </si>
  <si>
    <t>省道S307乌那线改建工程</t>
    <phoneticPr fontId="7" type="noConversion"/>
  </si>
  <si>
    <t>琼中</t>
    <phoneticPr fontId="7" type="noConversion"/>
  </si>
  <si>
    <t>省道S203铺文线铺前至宋氏祖居段改建工程</t>
    <phoneticPr fontId="7" type="noConversion"/>
  </si>
  <si>
    <t>国道G540毛九线抱由至九所段改建工程</t>
    <phoneticPr fontId="7" type="noConversion"/>
  </si>
  <si>
    <t>海口绕城公路美兰机场至演丰段公路</t>
    <phoneticPr fontId="7" type="noConversion"/>
  </si>
  <si>
    <t>需求（碎石规格mm）</t>
    <phoneticPr fontId="7" type="noConversion"/>
  </si>
  <si>
    <t>定安、澄迈</t>
    <phoneticPr fontId="7" type="noConversion"/>
  </si>
  <si>
    <t>文昌、海口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</si>
</sst>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SimSun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NumberFormat="1" applyAlignment="1"/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 wrapText="1"/>
    </xf>
    <xf numFmtId="176" fontId="2" fillId="6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6" fontId="3" fillId="7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6"/>
  <sheetViews>
    <sheetView showZeros="0" tabSelected="1" zoomScale="85" zoomScaleNormal="85" workbookViewId="0">
      <selection activeCell="AF7" sqref="AF7"/>
    </sheetView>
  </sheetViews>
  <sheetFormatPr defaultColWidth="9" defaultRowHeight="14"/>
  <cols>
    <col min="1" max="1" width="11" style="2" customWidth="1"/>
    <col min="2" max="2" width="26.08984375" style="2" customWidth="1"/>
    <col min="3" max="3" width="14" style="31" customWidth="1"/>
    <col min="4" max="4" width="13" style="2" customWidth="1"/>
    <col min="5" max="20" width="12" style="2" hidden="1" customWidth="1"/>
    <col min="21" max="28" width="12" style="2" customWidth="1"/>
    <col min="29" max="16384" width="9" style="2"/>
  </cols>
  <sheetData>
    <row r="1" spans="1:28" ht="54" customHeight="1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30" customHeight="1">
      <c r="A2" s="37" t="s">
        <v>0</v>
      </c>
      <c r="B2" s="37"/>
      <c r="C2" s="42" t="s">
        <v>30</v>
      </c>
      <c r="D2" s="42"/>
      <c r="E2" s="3"/>
      <c r="F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30" customHeight="1">
      <c r="A3" s="33" t="s">
        <v>1</v>
      </c>
      <c r="B3" s="33" t="s">
        <v>2</v>
      </c>
      <c r="C3" s="33" t="s">
        <v>31</v>
      </c>
      <c r="D3" s="33" t="s">
        <v>3</v>
      </c>
      <c r="E3" s="38" t="s">
        <v>4</v>
      </c>
      <c r="F3" s="38"/>
      <c r="G3" s="38"/>
      <c r="H3" s="38"/>
      <c r="I3" s="38"/>
      <c r="J3" s="38"/>
      <c r="K3" s="38"/>
      <c r="L3" s="38"/>
      <c r="M3" s="39" t="s">
        <v>5</v>
      </c>
      <c r="N3" s="39"/>
      <c r="O3" s="39"/>
      <c r="P3" s="39"/>
      <c r="Q3" s="39"/>
      <c r="R3" s="39"/>
      <c r="S3" s="39"/>
      <c r="T3" s="39"/>
      <c r="U3" s="40" t="s">
        <v>52</v>
      </c>
      <c r="V3" s="41"/>
      <c r="W3" s="41"/>
      <c r="X3" s="41"/>
      <c r="Y3" s="41"/>
      <c r="Z3" s="41"/>
      <c r="AA3" s="41"/>
      <c r="AB3" s="41"/>
    </row>
    <row r="4" spans="1:28" ht="30" customHeight="1">
      <c r="A4" s="33"/>
      <c r="B4" s="33"/>
      <c r="C4" s="33"/>
      <c r="D4" s="33"/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6" t="s">
        <v>6</v>
      </c>
      <c r="N4" s="6" t="s">
        <v>7</v>
      </c>
      <c r="O4" s="6" t="s">
        <v>8</v>
      </c>
      <c r="P4" s="6" t="s">
        <v>9</v>
      </c>
      <c r="Q4" s="6" t="s">
        <v>10</v>
      </c>
      <c r="R4" s="6" t="s">
        <v>11</v>
      </c>
      <c r="S4" s="6" t="s">
        <v>12</v>
      </c>
      <c r="T4" s="6" t="s">
        <v>13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12</v>
      </c>
      <c r="AB4" s="7" t="s">
        <v>13</v>
      </c>
    </row>
    <row r="5" spans="1:28" ht="30" customHeight="1">
      <c r="A5" s="8">
        <v>1</v>
      </c>
      <c r="B5" s="34" t="s">
        <v>45</v>
      </c>
      <c r="C5" s="8" t="s">
        <v>33</v>
      </c>
      <c r="D5" s="8" t="s">
        <v>14</v>
      </c>
      <c r="E5" s="9">
        <v>4974</v>
      </c>
      <c r="F5" s="9"/>
      <c r="G5" s="9">
        <v>12244</v>
      </c>
      <c r="H5" s="9">
        <v>17219</v>
      </c>
      <c r="I5" s="9"/>
      <c r="J5" s="9"/>
      <c r="K5" s="9"/>
      <c r="L5" s="9">
        <f>SUM(E5:K5)</f>
        <v>34437</v>
      </c>
      <c r="M5" s="10">
        <v>3019</v>
      </c>
      <c r="N5" s="10"/>
      <c r="O5" s="10">
        <v>6739</v>
      </c>
      <c r="P5" s="10">
        <v>4365</v>
      </c>
      <c r="Q5" s="10"/>
      <c r="R5" s="10"/>
      <c r="S5" s="10"/>
      <c r="T5" s="10">
        <f>SUM(M5:S5)</f>
        <v>14123</v>
      </c>
      <c r="U5" s="11">
        <f>E5-M5</f>
        <v>1955</v>
      </c>
      <c r="V5" s="11"/>
      <c r="W5" s="11">
        <f t="shared" ref="W5:X8" si="0">G5-O5</f>
        <v>5505</v>
      </c>
      <c r="X5" s="11">
        <f t="shared" si="0"/>
        <v>12854</v>
      </c>
      <c r="Y5" s="11"/>
      <c r="Z5" s="11"/>
      <c r="AA5" s="11"/>
      <c r="AB5" s="11">
        <f>L5-T5</f>
        <v>20314</v>
      </c>
    </row>
    <row r="6" spans="1:28" ht="30" customHeight="1">
      <c r="A6" s="8">
        <v>2</v>
      </c>
      <c r="B6" s="35"/>
      <c r="C6" s="8" t="s">
        <v>54</v>
      </c>
      <c r="D6" s="8" t="s">
        <v>15</v>
      </c>
      <c r="E6" s="9">
        <v>7588</v>
      </c>
      <c r="F6" s="9"/>
      <c r="G6" s="9">
        <v>13912</v>
      </c>
      <c r="H6" s="9">
        <v>24282</v>
      </c>
      <c r="I6" s="9"/>
      <c r="J6" s="9"/>
      <c r="K6" s="9"/>
      <c r="L6" s="9">
        <f>SUM(E6:K6)</f>
        <v>45782</v>
      </c>
      <c r="M6" s="10">
        <v>1375</v>
      </c>
      <c r="N6" s="10"/>
      <c r="O6" s="10">
        <v>1386</v>
      </c>
      <c r="P6" s="10">
        <v>1669</v>
      </c>
      <c r="Q6" s="10"/>
      <c r="R6" s="10"/>
      <c r="S6" s="10"/>
      <c r="T6" s="10">
        <f t="shared" ref="T6:T21" si="1">SUM(M6:S6)</f>
        <v>4430</v>
      </c>
      <c r="U6" s="11">
        <f>E6-M6</f>
        <v>6213</v>
      </c>
      <c r="V6" s="11"/>
      <c r="W6" s="11">
        <f t="shared" si="0"/>
        <v>12526</v>
      </c>
      <c r="X6" s="11">
        <f t="shared" si="0"/>
        <v>22613</v>
      </c>
      <c r="Y6" s="11"/>
      <c r="Z6" s="11"/>
      <c r="AA6" s="11"/>
      <c r="AB6" s="11">
        <f>L6-T6</f>
        <v>41352</v>
      </c>
    </row>
    <row r="7" spans="1:28" ht="30" customHeight="1">
      <c r="A7" s="8">
        <v>3</v>
      </c>
      <c r="B7" s="35"/>
      <c r="C7" s="8" t="s">
        <v>53</v>
      </c>
      <c r="D7" s="8" t="s">
        <v>16</v>
      </c>
      <c r="E7" s="9"/>
      <c r="F7" s="9"/>
      <c r="G7" s="9">
        <v>24487</v>
      </c>
      <c r="H7" s="9"/>
      <c r="I7" s="9">
        <v>24487</v>
      </c>
      <c r="J7" s="9"/>
      <c r="K7" s="9"/>
      <c r="L7" s="9">
        <f>SUM(E7:K7)</f>
        <v>48974</v>
      </c>
      <c r="M7" s="10"/>
      <c r="N7" s="10"/>
      <c r="O7" s="10">
        <v>11354</v>
      </c>
      <c r="P7" s="10"/>
      <c r="Q7" s="10">
        <v>8565</v>
      </c>
      <c r="R7" s="10"/>
      <c r="S7" s="10"/>
      <c r="T7" s="10">
        <f t="shared" si="1"/>
        <v>19919</v>
      </c>
      <c r="U7" s="11">
        <f>E7-M7</f>
        <v>0</v>
      </c>
      <c r="V7" s="11"/>
      <c r="W7" s="11">
        <f t="shared" si="0"/>
        <v>13133</v>
      </c>
      <c r="X7" s="11"/>
      <c r="Y7" s="11">
        <f t="shared" ref="Y7" si="2">I7-Q7</f>
        <v>15922</v>
      </c>
      <c r="Z7" s="11"/>
      <c r="AA7" s="11"/>
      <c r="AB7" s="11">
        <f>L7-T7</f>
        <v>29055</v>
      </c>
    </row>
    <row r="8" spans="1:28" ht="30" customHeight="1">
      <c r="A8" s="8">
        <v>4</v>
      </c>
      <c r="B8" s="35"/>
      <c r="C8" s="8" t="s">
        <v>36</v>
      </c>
      <c r="D8" s="8" t="s">
        <v>17</v>
      </c>
      <c r="E8" s="9">
        <f>41184*0.15</f>
        <v>6177.5999999999995</v>
      </c>
      <c r="F8" s="9"/>
      <c r="G8" s="9">
        <f>41184*0.33</f>
        <v>13590.720000000001</v>
      </c>
      <c r="H8" s="9">
        <f>41184*0.52</f>
        <v>21415.68</v>
      </c>
      <c r="I8" s="9"/>
      <c r="J8" s="9"/>
      <c r="K8" s="9"/>
      <c r="L8" s="9">
        <f>SUM(E8:K8)</f>
        <v>41184</v>
      </c>
      <c r="M8" s="10">
        <v>1700</v>
      </c>
      <c r="N8" s="10"/>
      <c r="O8" s="10">
        <v>7150</v>
      </c>
      <c r="P8" s="10">
        <v>10300</v>
      </c>
      <c r="Q8" s="10"/>
      <c r="R8" s="10"/>
      <c r="S8" s="10"/>
      <c r="T8" s="10">
        <f t="shared" si="1"/>
        <v>19150</v>
      </c>
      <c r="U8" s="11">
        <f>E8-M8</f>
        <v>4477.5999999999995</v>
      </c>
      <c r="V8" s="11"/>
      <c r="W8" s="11">
        <f t="shared" si="0"/>
        <v>6440.7200000000012</v>
      </c>
      <c r="X8" s="11">
        <f t="shared" si="0"/>
        <v>11115.68</v>
      </c>
      <c r="Y8" s="11"/>
      <c r="Z8" s="11"/>
      <c r="AA8" s="11"/>
      <c r="AB8" s="11">
        <f>L8-T8</f>
        <v>22034</v>
      </c>
    </row>
    <row r="9" spans="1:28" ht="30" customHeight="1">
      <c r="A9" s="8">
        <v>5</v>
      </c>
      <c r="B9" s="35"/>
      <c r="C9" s="8" t="s">
        <v>37</v>
      </c>
      <c r="D9" s="8" t="s">
        <v>18</v>
      </c>
      <c r="E9" s="12">
        <v>9417.1</v>
      </c>
      <c r="F9" s="12">
        <v>2690.607</v>
      </c>
      <c r="G9" s="12">
        <v>25560.766</v>
      </c>
      <c r="H9" s="12">
        <v>22870.159</v>
      </c>
      <c r="I9" s="9"/>
      <c r="J9" s="13"/>
      <c r="K9" s="13"/>
      <c r="L9" s="12">
        <v>60538.633000000002</v>
      </c>
      <c r="M9" s="14">
        <v>3000</v>
      </c>
      <c r="N9" s="15"/>
      <c r="O9" s="14">
        <v>5300</v>
      </c>
      <c r="P9" s="14">
        <v>5150</v>
      </c>
      <c r="Q9" s="15"/>
      <c r="R9" s="15"/>
      <c r="S9" s="15"/>
      <c r="T9" s="10">
        <f t="shared" si="1"/>
        <v>13450</v>
      </c>
      <c r="U9" s="16">
        <v>6417.1</v>
      </c>
      <c r="V9" s="16">
        <v>2690.607</v>
      </c>
      <c r="W9" s="16">
        <v>20260.766</v>
      </c>
      <c r="X9" s="16">
        <v>17720.159</v>
      </c>
      <c r="Y9" s="16"/>
      <c r="Z9" s="16"/>
      <c r="AA9" s="16"/>
      <c r="AB9" s="16">
        <v>47088.633000000002</v>
      </c>
    </row>
    <row r="10" spans="1:28" ht="30" customHeight="1">
      <c r="A10" s="8">
        <v>6</v>
      </c>
      <c r="B10" s="17" t="s">
        <v>46</v>
      </c>
      <c r="C10" s="8" t="s">
        <v>32</v>
      </c>
      <c r="D10" s="8" t="s">
        <v>19</v>
      </c>
      <c r="E10" s="9">
        <v>14604</v>
      </c>
      <c r="F10" s="9"/>
      <c r="G10" s="9">
        <v>13469</v>
      </c>
      <c r="H10" s="9">
        <v>36166</v>
      </c>
      <c r="I10" s="9"/>
      <c r="J10" s="9">
        <v>16924</v>
      </c>
      <c r="K10" s="9">
        <v>3217</v>
      </c>
      <c r="L10" s="9">
        <f>SUM(E10:K10)</f>
        <v>84380</v>
      </c>
      <c r="M10" s="10">
        <v>14604</v>
      </c>
      <c r="N10" s="10"/>
      <c r="O10" s="10">
        <v>13469</v>
      </c>
      <c r="P10" s="10">
        <v>22163</v>
      </c>
      <c r="Q10" s="10"/>
      <c r="R10" s="10">
        <v>10165</v>
      </c>
      <c r="S10" s="10">
        <v>3217</v>
      </c>
      <c r="T10" s="10">
        <f t="shared" si="1"/>
        <v>63618</v>
      </c>
      <c r="U10" s="11"/>
      <c r="V10" s="11"/>
      <c r="W10" s="11"/>
      <c r="X10" s="11">
        <f t="shared" ref="X10:AB10" si="3">H10-P10</f>
        <v>14003</v>
      </c>
      <c r="Y10" s="11"/>
      <c r="Z10" s="11">
        <f t="shared" si="3"/>
        <v>6759</v>
      </c>
      <c r="AA10" s="11"/>
      <c r="AB10" s="11">
        <f t="shared" si="3"/>
        <v>20762</v>
      </c>
    </row>
    <row r="11" spans="1:28" ht="30" customHeight="1">
      <c r="A11" s="8">
        <v>7</v>
      </c>
      <c r="B11" s="17" t="s">
        <v>47</v>
      </c>
      <c r="C11" s="17" t="s">
        <v>48</v>
      </c>
      <c r="D11" s="8" t="s">
        <v>21</v>
      </c>
      <c r="E11" s="18">
        <v>19197</v>
      </c>
      <c r="F11" s="9">
        <v>5581</v>
      </c>
      <c r="G11" s="9">
        <v>15029</v>
      </c>
      <c r="H11" s="9"/>
      <c r="I11" s="9">
        <v>14018</v>
      </c>
      <c r="J11" s="9">
        <v>6820</v>
      </c>
      <c r="K11" s="9"/>
      <c r="L11" s="9">
        <f t="shared" ref="L11:L21" si="4">SUM(E11:K11)</f>
        <v>60645</v>
      </c>
      <c r="M11" s="10">
        <v>3520</v>
      </c>
      <c r="N11" s="10">
        <v>628</v>
      </c>
      <c r="O11" s="10">
        <v>1519</v>
      </c>
      <c r="P11" s="10"/>
      <c r="Q11" s="10">
        <v>1114</v>
      </c>
      <c r="R11" s="10">
        <v>2310</v>
      </c>
      <c r="S11" s="10"/>
      <c r="T11" s="10">
        <f t="shared" si="1"/>
        <v>9091</v>
      </c>
      <c r="U11" s="11">
        <f t="shared" ref="U11:AB21" si="5">E11-M11</f>
        <v>15677</v>
      </c>
      <c r="V11" s="11">
        <f t="shared" si="5"/>
        <v>4953</v>
      </c>
      <c r="W11" s="11">
        <f t="shared" si="5"/>
        <v>13510</v>
      </c>
      <c r="X11" s="11"/>
      <c r="Y11" s="11">
        <f t="shared" si="5"/>
        <v>12904</v>
      </c>
      <c r="Z11" s="11">
        <f t="shared" si="5"/>
        <v>4510</v>
      </c>
      <c r="AA11" s="11"/>
      <c r="AB11" s="11">
        <f t="shared" si="5"/>
        <v>51554</v>
      </c>
    </row>
    <row r="12" spans="1:28" ht="30" customHeight="1">
      <c r="A12" s="8">
        <v>8</v>
      </c>
      <c r="B12" s="17" t="s">
        <v>49</v>
      </c>
      <c r="C12" s="8" t="s">
        <v>33</v>
      </c>
      <c r="D12" s="19" t="s">
        <v>19</v>
      </c>
      <c r="E12" s="9">
        <v>19581</v>
      </c>
      <c r="F12" s="9">
        <v>4472</v>
      </c>
      <c r="G12" s="9">
        <v>14752</v>
      </c>
      <c r="H12" s="9"/>
      <c r="I12" s="9">
        <v>16977</v>
      </c>
      <c r="J12" s="9">
        <v>1985</v>
      </c>
      <c r="K12" s="9"/>
      <c r="L12" s="9">
        <f t="shared" si="4"/>
        <v>57767</v>
      </c>
      <c r="M12" s="10">
        <v>4578</v>
      </c>
      <c r="N12" s="10">
        <v>1182</v>
      </c>
      <c r="O12" s="10">
        <v>2455</v>
      </c>
      <c r="P12" s="10"/>
      <c r="Q12" s="10">
        <v>6878</v>
      </c>
      <c r="R12" s="10">
        <v>52</v>
      </c>
      <c r="S12" s="10"/>
      <c r="T12" s="10">
        <f t="shared" si="1"/>
        <v>15145</v>
      </c>
      <c r="U12" s="11">
        <f t="shared" si="5"/>
        <v>15003</v>
      </c>
      <c r="V12" s="11">
        <f t="shared" si="5"/>
        <v>3290</v>
      </c>
      <c r="W12" s="11">
        <f t="shared" si="5"/>
        <v>12297</v>
      </c>
      <c r="X12" s="11"/>
      <c r="Y12" s="11">
        <f t="shared" si="5"/>
        <v>10099</v>
      </c>
      <c r="Z12" s="11">
        <f t="shared" si="5"/>
        <v>1933</v>
      </c>
      <c r="AA12" s="11"/>
      <c r="AB12" s="11">
        <f t="shared" si="5"/>
        <v>42622</v>
      </c>
    </row>
    <row r="13" spans="1:28" ht="30" customHeight="1">
      <c r="A13" s="8">
        <v>9</v>
      </c>
      <c r="B13" s="34" t="s">
        <v>50</v>
      </c>
      <c r="C13" s="8" t="s">
        <v>34</v>
      </c>
      <c r="D13" s="8" t="s">
        <v>20</v>
      </c>
      <c r="E13" s="9">
        <v>10560</v>
      </c>
      <c r="F13" s="9"/>
      <c r="G13" s="9">
        <v>7368</v>
      </c>
      <c r="H13" s="9">
        <v>7567</v>
      </c>
      <c r="I13" s="9"/>
      <c r="J13" s="9"/>
      <c r="K13" s="9"/>
      <c r="L13" s="9">
        <f t="shared" si="4"/>
        <v>25495</v>
      </c>
      <c r="M13" s="10">
        <v>4920</v>
      </c>
      <c r="N13" s="10"/>
      <c r="O13" s="10">
        <v>2430</v>
      </c>
      <c r="P13" s="10">
        <v>3064</v>
      </c>
      <c r="Q13" s="10"/>
      <c r="R13" s="10"/>
      <c r="S13" s="10"/>
      <c r="T13" s="10">
        <f t="shared" si="1"/>
        <v>10414</v>
      </c>
      <c r="U13" s="11">
        <f t="shared" si="5"/>
        <v>5640</v>
      </c>
      <c r="V13" s="11"/>
      <c r="W13" s="11">
        <f t="shared" si="5"/>
        <v>4938</v>
      </c>
      <c r="X13" s="11">
        <f t="shared" si="5"/>
        <v>4503</v>
      </c>
      <c r="Y13" s="11"/>
      <c r="Z13" s="11"/>
      <c r="AA13" s="11"/>
      <c r="AB13" s="11">
        <f t="shared" si="5"/>
        <v>15081</v>
      </c>
    </row>
    <row r="14" spans="1:28" ht="30" customHeight="1">
      <c r="A14" s="8">
        <v>10</v>
      </c>
      <c r="B14" s="35"/>
      <c r="C14" s="8" t="s">
        <v>34</v>
      </c>
      <c r="D14" s="8" t="s">
        <v>21</v>
      </c>
      <c r="E14" s="9">
        <v>8231</v>
      </c>
      <c r="F14" s="9"/>
      <c r="G14" s="9">
        <v>5556</v>
      </c>
      <c r="H14" s="9">
        <v>5967</v>
      </c>
      <c r="I14" s="9"/>
      <c r="J14" s="9"/>
      <c r="K14" s="9"/>
      <c r="L14" s="9">
        <f t="shared" si="4"/>
        <v>19754</v>
      </c>
      <c r="M14" s="10"/>
      <c r="N14" s="10"/>
      <c r="O14" s="10"/>
      <c r="P14" s="10"/>
      <c r="Q14" s="10"/>
      <c r="R14" s="10"/>
      <c r="S14" s="10"/>
      <c r="T14" s="10">
        <f t="shared" si="1"/>
        <v>0</v>
      </c>
      <c r="U14" s="11">
        <f t="shared" si="5"/>
        <v>8231</v>
      </c>
      <c r="V14" s="11"/>
      <c r="W14" s="11">
        <f t="shared" si="5"/>
        <v>5556</v>
      </c>
      <c r="X14" s="11">
        <f t="shared" si="5"/>
        <v>5967</v>
      </c>
      <c r="Y14" s="11"/>
      <c r="Z14" s="11"/>
      <c r="AA14" s="11"/>
      <c r="AB14" s="11">
        <f t="shared" si="5"/>
        <v>19754</v>
      </c>
    </row>
    <row r="15" spans="1:28" ht="30" customHeight="1">
      <c r="A15" s="8">
        <v>11</v>
      </c>
      <c r="B15" s="17" t="s">
        <v>51</v>
      </c>
      <c r="C15" s="8" t="s">
        <v>35</v>
      </c>
      <c r="D15" s="8" t="s">
        <v>19</v>
      </c>
      <c r="E15" s="9">
        <v>7056</v>
      </c>
      <c r="F15" s="9"/>
      <c r="G15" s="9">
        <v>7044</v>
      </c>
      <c r="H15" s="9"/>
      <c r="I15" s="9">
        <v>7449</v>
      </c>
      <c r="J15" s="9">
        <v>5160</v>
      </c>
      <c r="K15" s="9">
        <v>866</v>
      </c>
      <c r="L15" s="9">
        <f t="shared" si="4"/>
        <v>27575</v>
      </c>
      <c r="M15" s="10">
        <v>500</v>
      </c>
      <c r="N15" s="10"/>
      <c r="O15" s="10">
        <v>3000</v>
      </c>
      <c r="P15" s="10"/>
      <c r="Q15" s="10">
        <v>1000</v>
      </c>
      <c r="R15" s="10">
        <v>800</v>
      </c>
      <c r="S15" s="10">
        <v>800</v>
      </c>
      <c r="T15" s="10">
        <f t="shared" si="1"/>
        <v>6100</v>
      </c>
      <c r="U15" s="11">
        <f t="shared" si="5"/>
        <v>6556</v>
      </c>
      <c r="V15" s="11"/>
      <c r="W15" s="11">
        <f t="shared" si="5"/>
        <v>4044</v>
      </c>
      <c r="X15" s="11"/>
      <c r="Y15" s="11">
        <f t="shared" si="5"/>
        <v>6449</v>
      </c>
      <c r="Z15" s="11">
        <f t="shared" si="5"/>
        <v>4360</v>
      </c>
      <c r="AA15" s="11">
        <f t="shared" si="5"/>
        <v>66</v>
      </c>
      <c r="AB15" s="11">
        <f t="shared" si="5"/>
        <v>21475</v>
      </c>
    </row>
    <row r="16" spans="1:28" ht="30" customHeight="1">
      <c r="A16" s="8">
        <v>12</v>
      </c>
      <c r="B16" s="35" t="s">
        <v>22</v>
      </c>
      <c r="C16" s="20" t="s">
        <v>39</v>
      </c>
      <c r="D16" s="8" t="s">
        <v>23</v>
      </c>
      <c r="E16" s="21">
        <v>11100</v>
      </c>
      <c r="F16" s="21">
        <v>4800</v>
      </c>
      <c r="G16" s="21">
        <v>7050</v>
      </c>
      <c r="H16" s="21">
        <v>0</v>
      </c>
      <c r="I16" s="21">
        <v>7050</v>
      </c>
      <c r="J16" s="21">
        <v>0</v>
      </c>
      <c r="K16" s="21">
        <v>0</v>
      </c>
      <c r="L16" s="22">
        <f t="shared" si="4"/>
        <v>30000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0">
        <f t="shared" si="1"/>
        <v>0</v>
      </c>
      <c r="U16" s="24">
        <f t="shared" si="5"/>
        <v>11100</v>
      </c>
      <c r="V16" s="24">
        <f t="shared" si="5"/>
        <v>4800</v>
      </c>
      <c r="W16" s="24">
        <f t="shared" si="5"/>
        <v>7050</v>
      </c>
      <c r="X16" s="24">
        <f t="shared" si="5"/>
        <v>0</v>
      </c>
      <c r="Y16" s="24">
        <f t="shared" si="5"/>
        <v>7050</v>
      </c>
      <c r="Z16" s="24">
        <f t="shared" si="5"/>
        <v>0</v>
      </c>
      <c r="AA16" s="24">
        <f t="shared" si="5"/>
        <v>0</v>
      </c>
      <c r="AB16" s="24">
        <f t="shared" ref="AB16:AB19" si="6">SUM(U16:AA16)</f>
        <v>30000</v>
      </c>
    </row>
    <row r="17" spans="1:28" ht="30" customHeight="1">
      <c r="A17" s="8">
        <v>13</v>
      </c>
      <c r="B17" s="35"/>
      <c r="C17" s="20" t="s">
        <v>40</v>
      </c>
      <c r="D17" s="8" t="s">
        <v>24</v>
      </c>
      <c r="E17" s="21">
        <v>9176</v>
      </c>
      <c r="F17" s="21">
        <v>4113</v>
      </c>
      <c r="G17" s="21">
        <v>7910</v>
      </c>
      <c r="H17" s="21">
        <v>0</v>
      </c>
      <c r="I17" s="21">
        <v>9492</v>
      </c>
      <c r="J17" s="21">
        <v>0</v>
      </c>
      <c r="K17" s="21">
        <v>0</v>
      </c>
      <c r="L17" s="22">
        <f t="shared" si="4"/>
        <v>30691</v>
      </c>
      <c r="M17" s="23">
        <v>450</v>
      </c>
      <c r="N17" s="23">
        <v>350</v>
      </c>
      <c r="O17" s="23">
        <v>600</v>
      </c>
      <c r="P17" s="23">
        <v>0</v>
      </c>
      <c r="Q17" s="23">
        <v>700</v>
      </c>
      <c r="R17" s="23">
        <v>0</v>
      </c>
      <c r="S17" s="23">
        <v>0</v>
      </c>
      <c r="T17" s="10">
        <f t="shared" si="1"/>
        <v>2100</v>
      </c>
      <c r="U17" s="24">
        <f t="shared" si="5"/>
        <v>8726</v>
      </c>
      <c r="V17" s="24">
        <f t="shared" si="5"/>
        <v>3763</v>
      </c>
      <c r="W17" s="24">
        <f t="shared" si="5"/>
        <v>7310</v>
      </c>
      <c r="X17" s="24">
        <f t="shared" si="5"/>
        <v>0</v>
      </c>
      <c r="Y17" s="24">
        <f t="shared" si="5"/>
        <v>8792</v>
      </c>
      <c r="Z17" s="24">
        <f t="shared" si="5"/>
        <v>0</v>
      </c>
      <c r="AA17" s="24">
        <f t="shared" si="5"/>
        <v>0</v>
      </c>
      <c r="AB17" s="24">
        <f t="shared" si="6"/>
        <v>28591</v>
      </c>
    </row>
    <row r="18" spans="1:28" ht="30" customHeight="1">
      <c r="A18" s="8">
        <v>14</v>
      </c>
      <c r="B18" s="35"/>
      <c r="C18" s="20" t="s">
        <v>41</v>
      </c>
      <c r="D18" s="8" t="s">
        <v>25</v>
      </c>
      <c r="E18" s="21">
        <v>10000</v>
      </c>
      <c r="F18" s="21">
        <v>2000</v>
      </c>
      <c r="G18" s="21">
        <v>6000</v>
      </c>
      <c r="H18" s="21">
        <v>6000</v>
      </c>
      <c r="I18" s="21">
        <v>6000</v>
      </c>
      <c r="J18" s="21">
        <v>0</v>
      </c>
      <c r="K18" s="21">
        <v>0</v>
      </c>
      <c r="L18" s="22">
        <f t="shared" si="4"/>
        <v>30000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0">
        <f t="shared" si="1"/>
        <v>0</v>
      </c>
      <c r="U18" s="24">
        <f t="shared" si="5"/>
        <v>10000</v>
      </c>
      <c r="V18" s="24">
        <f t="shared" si="5"/>
        <v>2000</v>
      </c>
      <c r="W18" s="24">
        <f t="shared" si="5"/>
        <v>6000</v>
      </c>
      <c r="X18" s="24">
        <f t="shared" si="5"/>
        <v>6000</v>
      </c>
      <c r="Y18" s="24">
        <f t="shared" si="5"/>
        <v>6000</v>
      </c>
      <c r="Z18" s="24">
        <f t="shared" si="5"/>
        <v>0</v>
      </c>
      <c r="AA18" s="24">
        <f t="shared" si="5"/>
        <v>0</v>
      </c>
      <c r="AB18" s="24">
        <f t="shared" si="6"/>
        <v>30000</v>
      </c>
    </row>
    <row r="19" spans="1:28" ht="30" customHeight="1">
      <c r="A19" s="8">
        <v>15</v>
      </c>
      <c r="B19" s="35"/>
      <c r="C19" s="20" t="s">
        <v>42</v>
      </c>
      <c r="D19" s="8" t="s">
        <v>26</v>
      </c>
      <c r="E19" s="25">
        <v>5707</v>
      </c>
      <c r="F19" s="25">
        <v>1038</v>
      </c>
      <c r="G19" s="25">
        <v>3804</v>
      </c>
      <c r="H19" s="25">
        <v>5880</v>
      </c>
      <c r="I19" s="21">
        <v>0</v>
      </c>
      <c r="J19" s="21">
        <v>0</v>
      </c>
      <c r="K19" s="21">
        <v>0</v>
      </c>
      <c r="L19" s="25">
        <f t="shared" si="4"/>
        <v>16429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0">
        <f t="shared" si="1"/>
        <v>0</v>
      </c>
      <c r="U19" s="26">
        <f t="shared" si="5"/>
        <v>5707</v>
      </c>
      <c r="V19" s="26">
        <f t="shared" si="5"/>
        <v>1038</v>
      </c>
      <c r="W19" s="26">
        <f t="shared" si="5"/>
        <v>3804</v>
      </c>
      <c r="X19" s="26">
        <f t="shared" si="5"/>
        <v>5880</v>
      </c>
      <c r="Y19" s="24">
        <f t="shared" si="5"/>
        <v>0</v>
      </c>
      <c r="Z19" s="24">
        <f t="shared" si="5"/>
        <v>0</v>
      </c>
      <c r="AA19" s="24">
        <f t="shared" si="5"/>
        <v>0</v>
      </c>
      <c r="AB19" s="27">
        <f t="shared" si="6"/>
        <v>16429</v>
      </c>
    </row>
    <row r="20" spans="1:28" ht="30" customHeight="1">
      <c r="A20" s="8">
        <v>16</v>
      </c>
      <c r="B20" s="35"/>
      <c r="C20" s="20" t="s">
        <v>43</v>
      </c>
      <c r="D20" s="8" t="s">
        <v>27</v>
      </c>
      <c r="E20" s="21">
        <v>52272</v>
      </c>
      <c r="F20" s="21">
        <v>7524</v>
      </c>
      <c r="G20" s="21">
        <v>43857</v>
      </c>
      <c r="H20" s="21">
        <v>48708</v>
      </c>
      <c r="I20" s="21">
        <v>4000</v>
      </c>
      <c r="J20" s="21">
        <v>21582</v>
      </c>
      <c r="K20" s="21">
        <v>0</v>
      </c>
      <c r="L20" s="22">
        <f t="shared" si="4"/>
        <v>177943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0">
        <f t="shared" si="1"/>
        <v>0</v>
      </c>
      <c r="U20" s="24">
        <f t="shared" si="5"/>
        <v>52272</v>
      </c>
      <c r="V20" s="24">
        <f t="shared" si="5"/>
        <v>7524</v>
      </c>
      <c r="W20" s="24">
        <f t="shared" si="5"/>
        <v>43857</v>
      </c>
      <c r="X20" s="24">
        <f t="shared" si="5"/>
        <v>48708</v>
      </c>
      <c r="Y20" s="24">
        <f t="shared" si="5"/>
        <v>4000</v>
      </c>
      <c r="Z20" s="24">
        <f t="shared" si="5"/>
        <v>21582</v>
      </c>
      <c r="AA20" s="24">
        <f t="shared" si="5"/>
        <v>0</v>
      </c>
      <c r="AB20" s="24">
        <f>L20-T20</f>
        <v>177943</v>
      </c>
    </row>
    <row r="21" spans="1:28" ht="30" customHeight="1">
      <c r="A21" s="8">
        <v>17</v>
      </c>
      <c r="B21" s="35"/>
      <c r="C21" s="20" t="s">
        <v>44</v>
      </c>
      <c r="D21" s="8" t="s">
        <v>28</v>
      </c>
      <c r="E21" s="21">
        <v>44800</v>
      </c>
      <c r="F21" s="21">
        <v>7800</v>
      </c>
      <c r="G21" s="21">
        <v>38000</v>
      </c>
      <c r="H21" s="21">
        <v>0</v>
      </c>
      <c r="I21" s="21">
        <v>41000</v>
      </c>
      <c r="J21" s="21">
        <v>23100</v>
      </c>
      <c r="K21" s="21">
        <v>0</v>
      </c>
      <c r="L21" s="22">
        <f t="shared" si="4"/>
        <v>154700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0">
        <f t="shared" si="1"/>
        <v>0</v>
      </c>
      <c r="U21" s="24">
        <f t="shared" si="5"/>
        <v>44800</v>
      </c>
      <c r="V21" s="24">
        <f t="shared" si="5"/>
        <v>7800</v>
      </c>
      <c r="W21" s="24">
        <f t="shared" si="5"/>
        <v>38000</v>
      </c>
      <c r="X21" s="24">
        <f t="shared" si="5"/>
        <v>0</v>
      </c>
      <c r="Y21" s="24">
        <f t="shared" si="5"/>
        <v>41000</v>
      </c>
      <c r="Z21" s="24">
        <f t="shared" si="5"/>
        <v>23100</v>
      </c>
      <c r="AA21" s="24">
        <f t="shared" si="5"/>
        <v>0</v>
      </c>
      <c r="AB21" s="24">
        <f>SUM(U21:AA21)</f>
        <v>154700</v>
      </c>
    </row>
    <row r="22" spans="1:28" ht="30" customHeight="1">
      <c r="A22" s="8">
        <v>19</v>
      </c>
      <c r="B22" s="32" t="s">
        <v>29</v>
      </c>
      <c r="C22" s="32"/>
      <c r="D22" s="32"/>
      <c r="E22" s="28">
        <f t="shared" ref="E22:AB22" si="7">SUM(E5:E21)</f>
        <v>240440.7</v>
      </c>
      <c r="F22" s="28">
        <f t="shared" si="7"/>
        <v>40018.607000000004</v>
      </c>
      <c r="G22" s="28">
        <f t="shared" si="7"/>
        <v>259633.486</v>
      </c>
      <c r="H22" s="28">
        <f t="shared" si="7"/>
        <v>196074.83900000001</v>
      </c>
      <c r="I22" s="28">
        <f t="shared" si="7"/>
        <v>130473</v>
      </c>
      <c r="J22" s="28">
        <f t="shared" si="7"/>
        <v>75571</v>
      </c>
      <c r="K22" s="28">
        <f t="shared" si="7"/>
        <v>4083</v>
      </c>
      <c r="L22" s="28">
        <f t="shared" si="7"/>
        <v>946294.63300000003</v>
      </c>
      <c r="M22" s="28">
        <f t="shared" si="7"/>
        <v>37666</v>
      </c>
      <c r="N22" s="28">
        <f t="shared" si="7"/>
        <v>2160</v>
      </c>
      <c r="O22" s="28">
        <f t="shared" si="7"/>
        <v>55402</v>
      </c>
      <c r="P22" s="28">
        <f t="shared" si="7"/>
        <v>46711</v>
      </c>
      <c r="Q22" s="28">
        <f t="shared" si="7"/>
        <v>18257</v>
      </c>
      <c r="R22" s="28">
        <f t="shared" si="7"/>
        <v>13327</v>
      </c>
      <c r="S22" s="28">
        <f t="shared" si="7"/>
        <v>4017</v>
      </c>
      <c r="T22" s="28">
        <f t="shared" si="7"/>
        <v>177540</v>
      </c>
      <c r="U22" s="28">
        <f t="shared" si="7"/>
        <v>202774.7</v>
      </c>
      <c r="V22" s="28">
        <f t="shared" si="7"/>
        <v>37858.607000000004</v>
      </c>
      <c r="W22" s="28">
        <f t="shared" si="7"/>
        <v>204231.486</v>
      </c>
      <c r="X22" s="28">
        <f t="shared" si="7"/>
        <v>149363.83900000001</v>
      </c>
      <c r="Y22" s="28">
        <f t="shared" si="7"/>
        <v>112216</v>
      </c>
      <c r="Z22" s="28">
        <f t="shared" si="7"/>
        <v>62244</v>
      </c>
      <c r="AA22" s="28">
        <f t="shared" si="7"/>
        <v>66</v>
      </c>
      <c r="AB22" s="28">
        <f t="shared" si="7"/>
        <v>768754.63300000003</v>
      </c>
    </row>
    <row r="23" spans="1:28">
      <c r="A23" s="29"/>
      <c r="B23" s="29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>
      <c r="A24" s="29"/>
      <c r="B24" s="29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>
      <c r="A25" s="29"/>
      <c r="B25" s="29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>
      <c r="A26" s="29"/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>
      <c r="A27" s="29"/>
      <c r="B27" s="29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>
      <c r="A28" s="29"/>
      <c r="B28" s="29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>
      <c r="A29" s="29"/>
      <c r="B29" s="29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>
      <c r="A30" s="29"/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>
      <c r="A31" s="29"/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>
      <c r="A32" s="29"/>
      <c r="B32" s="29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>
      <c r="A33" s="29"/>
      <c r="B33" s="29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>
      <c r="A34" s="29"/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>
      <c r="A35" s="29"/>
      <c r="B35" s="29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>
      <c r="A36" s="29"/>
      <c r="B36" s="29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>
      <c r="A37" s="29"/>
      <c r="B37" s="29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>
      <c r="A38" s="29"/>
      <c r="B38" s="29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>
      <c r="A39" s="29"/>
      <c r="B39" s="29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>
      <c r="A40" s="29"/>
      <c r="B40" s="29"/>
      <c r="C40" s="3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>
      <c r="A41" s="29"/>
      <c r="B41" s="29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>
      <c r="A42" s="29"/>
      <c r="B42" s="29"/>
      <c r="C42" s="3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>
      <c r="A43" s="29"/>
      <c r="B43" s="29"/>
      <c r="C43" s="3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>
      <c r="A44" s="29"/>
      <c r="B44" s="29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>
      <c r="A45" s="29"/>
      <c r="B45" s="29"/>
      <c r="C45" s="30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>
      <c r="A46" s="29"/>
      <c r="B46" s="29"/>
      <c r="C46" s="30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>
      <c r="A47" s="29"/>
      <c r="B47" s="29"/>
      <c r="C47" s="3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>
      <c r="A48" s="29"/>
      <c r="B48" s="29"/>
      <c r="C48" s="3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>
      <c r="A49" s="29"/>
      <c r="B49" s="29"/>
      <c r="C49" s="3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>
      <c r="A50" s="29"/>
      <c r="B50" s="29"/>
      <c r="C50" s="3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>
      <c r="A51" s="29"/>
      <c r="B51" s="29"/>
      <c r="C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>
      <c r="A52" s="29"/>
      <c r="B52" s="29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>
      <c r="A53" s="29"/>
      <c r="B53" s="29"/>
      <c r="C53" s="3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>
      <c r="A54" s="29"/>
      <c r="B54" s="29"/>
      <c r="C54" s="3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>
      <c r="A55" s="29"/>
      <c r="B55" s="29"/>
      <c r="C55" s="3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>
      <c r="A56" s="29"/>
      <c r="B56" s="29"/>
      <c r="C56" s="3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>
      <c r="A57" s="29"/>
      <c r="B57" s="29"/>
      <c r="C57" s="3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>
      <c r="A58" s="29"/>
      <c r="B58" s="29"/>
      <c r="C58" s="30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>
      <c r="A59" s="29"/>
      <c r="B59" s="29"/>
      <c r="C59" s="30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>
      <c r="A60" s="29"/>
      <c r="B60" s="29"/>
      <c r="C60" s="3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>
      <c r="A61" s="29"/>
      <c r="B61" s="29"/>
      <c r="C61" s="3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>
      <c r="A62" s="29"/>
      <c r="B62" s="29"/>
      <c r="C62" s="30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>
      <c r="A63" s="29"/>
      <c r="B63" s="29"/>
      <c r="C63" s="30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>
      <c r="A64" s="29"/>
      <c r="B64" s="29"/>
      <c r="C64" s="30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>
      <c r="A65" s="29"/>
      <c r="B65" s="29"/>
      <c r="C65" s="30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>
      <c r="A66" s="29"/>
      <c r="B66" s="29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>
      <c r="A67" s="29"/>
      <c r="B67" s="29"/>
      <c r="C67" s="30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>
      <c r="A68" s="29"/>
      <c r="B68" s="29"/>
      <c r="C68" s="30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>
      <c r="A69" s="29"/>
      <c r="B69" s="29"/>
      <c r="C69" s="3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>
      <c r="A70" s="29"/>
      <c r="B70" s="29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>
      <c r="A71" s="29"/>
      <c r="B71" s="29"/>
      <c r="C71" s="3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>
      <c r="A72" s="29"/>
      <c r="B72" s="29"/>
      <c r="C72" s="3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>
      <c r="A73" s="29"/>
      <c r="B73" s="29"/>
      <c r="C73" s="3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>
      <c r="A74" s="29"/>
      <c r="B74" s="29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>
      <c r="A75" s="29"/>
      <c r="B75" s="29"/>
      <c r="C75" s="30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>
      <c r="A76" s="29"/>
      <c r="B76" s="29"/>
      <c r="C76" s="30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>
      <c r="A77" s="29"/>
      <c r="B77" s="29"/>
      <c r="C77" s="30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>
      <c r="A78" s="29"/>
      <c r="B78" s="29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>
      <c r="A79" s="29"/>
      <c r="B79" s="29"/>
      <c r="C79" s="30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>
      <c r="A80" s="29"/>
      <c r="B80" s="29"/>
      <c r="C80" s="30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>
      <c r="A81" s="29"/>
      <c r="B81" s="29"/>
      <c r="C81" s="30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>
      <c r="A82" s="29"/>
      <c r="B82" s="29"/>
      <c r="C82" s="30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>
      <c r="A83" s="29"/>
      <c r="B83" s="29"/>
      <c r="C83" s="30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>
      <c r="A84" s="29"/>
      <c r="B84" s="29"/>
      <c r="C84" s="30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>
      <c r="A85" s="29"/>
      <c r="B85" s="29"/>
      <c r="C85" s="30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>
      <c r="A86" s="29"/>
      <c r="B86" s="29"/>
      <c r="C86" s="30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>
      <c r="A87" s="29"/>
      <c r="B87" s="29"/>
      <c r="C87" s="30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>
      <c r="A88" s="29"/>
      <c r="B88" s="29"/>
      <c r="C88" s="30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>
      <c r="A89" s="29"/>
      <c r="B89" s="29"/>
      <c r="C89" s="30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>
      <c r="A90" s="29"/>
      <c r="B90" s="29"/>
      <c r="C90" s="3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>
      <c r="A91" s="29"/>
      <c r="B91" s="29"/>
      <c r="C91" s="3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>
      <c r="A92" s="29"/>
      <c r="B92" s="29"/>
      <c r="C92" s="3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>
      <c r="A93" s="29"/>
      <c r="B93" s="29"/>
      <c r="C93" s="3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>
      <c r="A94" s="29"/>
      <c r="B94" s="29"/>
      <c r="C94" s="30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>
      <c r="A95" s="29"/>
      <c r="B95" s="29"/>
      <c r="C95" s="30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>
      <c r="A96" s="29"/>
      <c r="B96" s="29"/>
      <c r="C96" s="30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>
      <c r="A97" s="29"/>
      <c r="B97" s="29"/>
      <c r="C97" s="30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>
      <c r="A98" s="29"/>
      <c r="B98" s="29"/>
      <c r="C98" s="3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>
      <c r="A99" s="29"/>
      <c r="B99" s="29"/>
      <c r="C99" s="30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>
      <c r="A100" s="29"/>
      <c r="B100" s="29"/>
      <c r="C100" s="30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>
      <c r="A101" s="29"/>
      <c r="B101" s="29"/>
      <c r="C101" s="30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>
      <c r="A102" s="29"/>
      <c r="B102" s="29"/>
      <c r="C102" s="30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>
      <c r="A103" s="29"/>
      <c r="B103" s="29"/>
      <c r="C103" s="30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>
      <c r="A104" s="29"/>
      <c r="B104" s="29"/>
      <c r="C104" s="30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>
      <c r="A105" s="29"/>
      <c r="B105" s="29"/>
      <c r="C105" s="30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>
      <c r="A106" s="29"/>
      <c r="B106" s="29"/>
      <c r="C106" s="30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>
      <c r="A107" s="29"/>
      <c r="B107" s="29"/>
      <c r="C107" s="30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>
      <c r="A110" s="29"/>
      <c r="B110" s="29"/>
      <c r="C110" s="3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>
      <c r="A111" s="29"/>
      <c r="B111" s="29"/>
      <c r="C111" s="30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>
      <c r="A112" s="29"/>
      <c r="B112" s="29"/>
      <c r="C112" s="3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>
      <c r="A113" s="29"/>
      <c r="B113" s="29"/>
      <c r="C113" s="30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>
      <c r="A114" s="29"/>
      <c r="B114" s="29"/>
      <c r="C114" s="30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>
      <c r="A115" s="29"/>
      <c r="B115" s="29"/>
      <c r="C115" s="30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>
      <c r="A116" s="29"/>
      <c r="B116" s="29"/>
      <c r="C116" s="30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>
      <c r="A117" s="29"/>
      <c r="B117" s="29"/>
      <c r="C117" s="30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>
      <c r="A118" s="29"/>
      <c r="B118" s="29"/>
      <c r="C118" s="30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>
      <c r="A119" s="29"/>
      <c r="B119" s="29"/>
      <c r="C119" s="3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>
      <c r="A120" s="29"/>
      <c r="B120" s="29"/>
      <c r="C120" s="3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>
      <c r="A121" s="29"/>
      <c r="B121" s="29"/>
      <c r="C121" s="3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>
      <c r="A122" s="29"/>
      <c r="B122" s="29"/>
      <c r="C122" s="3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>
      <c r="A123" s="29"/>
      <c r="B123" s="29"/>
      <c r="C123" s="30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>
      <c r="A124" s="29"/>
      <c r="B124" s="29"/>
      <c r="C124" s="3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>
      <c r="A125" s="29"/>
      <c r="B125" s="29"/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>
      <c r="A126" s="29"/>
      <c r="B126" s="29"/>
      <c r="C126" s="30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>
      <c r="A127" s="29"/>
      <c r="B127" s="29"/>
      <c r="C127" s="3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>
      <c r="A128" s="29"/>
      <c r="B128" s="29"/>
      <c r="C128" s="3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>
      <c r="A129" s="29"/>
      <c r="B129" s="29"/>
      <c r="C129" s="3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>
      <c r="A130" s="29"/>
      <c r="B130" s="29"/>
      <c r="C130" s="30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>
      <c r="A131" s="29"/>
      <c r="B131" s="29"/>
      <c r="C131" s="3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>
      <c r="A132" s="29"/>
      <c r="B132" s="29"/>
      <c r="C132" s="30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>
      <c r="A133" s="29"/>
      <c r="B133" s="29"/>
      <c r="C133" s="30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>
      <c r="A134" s="29"/>
      <c r="B134" s="29"/>
      <c r="C134" s="30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>
      <c r="A135" s="29"/>
      <c r="B135" s="29"/>
      <c r="C135" s="30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>
      <c r="A136" s="29"/>
      <c r="B136" s="29"/>
      <c r="C136" s="30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>
      <c r="A137" s="29"/>
      <c r="B137" s="29"/>
      <c r="C137" s="30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>
      <c r="A138" s="29"/>
      <c r="B138" s="29"/>
      <c r="C138" s="30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>
      <c r="A139" s="29"/>
      <c r="B139" s="29"/>
      <c r="C139" s="30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>
      <c r="A140" s="29"/>
      <c r="B140" s="29"/>
      <c r="C140" s="30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>
      <c r="A141" s="29"/>
      <c r="B141" s="29"/>
      <c r="C141" s="30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>
      <c r="A142" s="29"/>
      <c r="B142" s="29"/>
      <c r="C142" s="30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>
      <c r="A143" s="29"/>
      <c r="B143" s="29"/>
      <c r="C143" s="30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>
      <c r="A144" s="29"/>
      <c r="B144" s="29"/>
      <c r="C144" s="30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>
      <c r="A145" s="29"/>
      <c r="B145" s="29"/>
      <c r="C145" s="30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>
      <c r="A146" s="29"/>
      <c r="B146" s="29"/>
      <c r="C146" s="3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>
      <c r="A147" s="29"/>
      <c r="B147" s="29"/>
      <c r="C147" s="3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>
      <c r="A148" s="29"/>
      <c r="B148" s="29"/>
      <c r="C148" s="3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>
      <c r="A149" s="29"/>
      <c r="B149" s="29"/>
      <c r="C149" s="3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>
      <c r="A150" s="29"/>
      <c r="B150" s="29"/>
      <c r="C150" s="30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>
      <c r="A151" s="29"/>
      <c r="B151" s="29"/>
      <c r="C151" s="30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>
      <c r="A152" s="29"/>
      <c r="B152" s="29"/>
      <c r="C152" s="30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>
      <c r="A153" s="29"/>
      <c r="B153" s="29"/>
      <c r="C153" s="30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>
      <c r="A154" s="29"/>
      <c r="B154" s="29"/>
      <c r="C154" s="30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>
      <c r="A155" s="29"/>
      <c r="B155" s="29"/>
      <c r="C155" s="30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>
      <c r="A156" s="29"/>
      <c r="B156" s="29"/>
      <c r="C156" s="30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>
      <c r="A157" s="29"/>
      <c r="B157" s="29"/>
      <c r="C157" s="30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>
      <c r="A158" s="29"/>
      <c r="B158" s="29"/>
      <c r="C158" s="30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>
      <c r="A159" s="29"/>
      <c r="B159" s="29"/>
      <c r="C159" s="30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>
      <c r="A160" s="29"/>
      <c r="B160" s="29"/>
      <c r="C160" s="30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>
      <c r="A161" s="29"/>
      <c r="B161" s="29"/>
      <c r="C161" s="30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>
      <c r="A162" s="29"/>
      <c r="B162" s="29"/>
      <c r="C162" s="30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>
      <c r="A163" s="29"/>
      <c r="B163" s="29"/>
      <c r="C163" s="30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>
      <c r="A164" s="29"/>
      <c r="B164" s="29"/>
      <c r="C164" s="30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>
      <c r="A165" s="29"/>
      <c r="B165" s="29"/>
      <c r="C165" s="3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>
      <c r="A166" s="29"/>
      <c r="B166" s="29"/>
      <c r="C166" s="3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>
      <c r="A167" s="29"/>
      <c r="B167" s="29"/>
      <c r="C167" s="30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>
      <c r="A168" s="29"/>
      <c r="B168" s="29"/>
      <c r="C168" s="30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>
      <c r="A169" s="29"/>
      <c r="B169" s="29"/>
      <c r="C169" s="30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>
      <c r="A170" s="29"/>
      <c r="B170" s="29"/>
      <c r="C170" s="30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>
      <c r="A171" s="29"/>
      <c r="B171" s="29"/>
      <c r="C171" s="30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>
      <c r="A172" s="29"/>
      <c r="B172" s="29"/>
      <c r="C172" s="30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>
      <c r="A173" s="29"/>
      <c r="B173" s="29"/>
      <c r="C173" s="30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>
      <c r="A174" s="29"/>
      <c r="B174" s="29"/>
      <c r="C174" s="30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>
      <c r="A175" s="29"/>
      <c r="B175" s="29"/>
      <c r="C175" s="30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>
      <c r="A176" s="29"/>
      <c r="B176" s="29"/>
      <c r="C176" s="30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>
      <c r="A177" s="29"/>
      <c r="B177" s="29"/>
      <c r="C177" s="30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>
      <c r="A178" s="29"/>
      <c r="B178" s="29"/>
      <c r="C178" s="30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>
      <c r="A179" s="29"/>
      <c r="B179" s="29"/>
      <c r="C179" s="30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>
      <c r="A180" s="29"/>
      <c r="B180" s="29"/>
      <c r="C180" s="30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>
      <c r="A181" s="29"/>
      <c r="B181" s="29"/>
      <c r="C181" s="30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>
      <c r="A182" s="29"/>
      <c r="B182" s="29"/>
      <c r="C182" s="30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>
      <c r="A183" s="29"/>
      <c r="B183" s="29"/>
      <c r="C183" s="30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>
      <c r="A184" s="29"/>
      <c r="B184" s="29"/>
      <c r="C184" s="3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>
      <c r="A185" s="29"/>
      <c r="B185" s="29"/>
      <c r="C185" s="3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>
      <c r="A186" s="29"/>
      <c r="B186" s="29"/>
      <c r="C186" s="3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>
      <c r="A187" s="29"/>
      <c r="B187" s="29"/>
      <c r="C187" s="30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>
      <c r="A188" s="29"/>
      <c r="B188" s="29"/>
      <c r="C188" s="30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>
      <c r="A189" s="29"/>
      <c r="B189" s="29"/>
      <c r="C189" s="30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>
      <c r="A190" s="29"/>
      <c r="B190" s="29"/>
      <c r="C190" s="30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>
      <c r="A191" s="29"/>
      <c r="B191" s="29"/>
      <c r="C191" s="30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>
      <c r="A192" s="29"/>
      <c r="B192" s="29"/>
      <c r="C192" s="30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>
      <c r="A193" s="29"/>
      <c r="B193" s="29"/>
      <c r="C193" s="30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>
      <c r="A194" s="29"/>
      <c r="B194" s="29"/>
      <c r="C194" s="30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>
      <c r="A195" s="29"/>
      <c r="B195" s="29"/>
      <c r="C195" s="30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>
      <c r="A196" s="29"/>
      <c r="B196" s="29"/>
      <c r="C196" s="30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>
      <c r="A197" s="29"/>
      <c r="B197" s="29"/>
      <c r="C197" s="30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>
      <c r="A198" s="29"/>
      <c r="B198" s="29"/>
      <c r="C198" s="30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>
      <c r="A199" s="29"/>
      <c r="B199" s="29"/>
      <c r="C199" s="30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>
      <c r="A200" s="29"/>
      <c r="B200" s="29"/>
      <c r="C200" s="3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>
      <c r="A201" s="29"/>
      <c r="B201" s="29"/>
      <c r="C201" s="30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>
      <c r="A202" s="29"/>
      <c r="B202" s="29"/>
      <c r="C202" s="3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>
      <c r="A203" s="29"/>
      <c r="B203" s="29"/>
      <c r="C203" s="3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>
      <c r="A204" s="29"/>
      <c r="B204" s="29"/>
      <c r="C204" s="3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>
      <c r="A205" s="29"/>
      <c r="B205" s="29"/>
      <c r="C205" s="30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>
      <c r="A206" s="29"/>
      <c r="B206" s="29"/>
      <c r="C206" s="30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</sheetData>
  <mergeCells count="14">
    <mergeCell ref="A1:AB1"/>
    <mergeCell ref="A2:B2"/>
    <mergeCell ref="E3:L3"/>
    <mergeCell ref="M3:T3"/>
    <mergeCell ref="U3:AB3"/>
    <mergeCell ref="C2:D2"/>
    <mergeCell ref="B22:D22"/>
    <mergeCell ref="A3:A4"/>
    <mergeCell ref="B3:B4"/>
    <mergeCell ref="B5:B9"/>
    <mergeCell ref="B13:B14"/>
    <mergeCell ref="B16:B21"/>
    <mergeCell ref="D3:D4"/>
    <mergeCell ref="C3:C4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ColWidth="9" defaultRowHeight="14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ColWidth="9" defaultRowHeight="14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张德文</cp:lastModifiedBy>
  <dcterms:created xsi:type="dcterms:W3CDTF">2022-10-01T11:26:00Z</dcterms:created>
  <dcterms:modified xsi:type="dcterms:W3CDTF">2022-10-02T14:44:15Z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6F36EA9F462E410B9C0A751BA9B627BD</vt:lpwstr>
  </property>
  <property fmtid="{D5CDD505-2E9C-101B-9397-08002B2CF9AE}" pid="3" name="KSOProductBuildVer">
    <vt:lpwstr>2052-11.1.0.12313</vt:lpwstr>
  </property>
</Properties>
</file>